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1"/>
  </bookViews>
  <sheets>
    <sheet name="JUNIORI" sheetId="1" r:id="rId1"/>
    <sheet name="SENIORI" sheetId="2" r:id="rId2"/>
    <sheet name="Objasnjenja" sheetId="3" r:id="rId3"/>
  </sheets>
  <definedNames/>
  <calcPr fullCalcOnLoad="1"/>
</workbook>
</file>

<file path=xl/sharedStrings.xml><?xml version="1.0" encoding="utf-8"?>
<sst xmlns="http://schemas.openxmlformats.org/spreadsheetml/2006/main" count="207" uniqueCount="79">
  <si>
    <t xml:space="preserve">učenik </t>
  </si>
  <si>
    <t xml:space="preserve">razred </t>
  </si>
  <si>
    <t xml:space="preserve">1. zad </t>
  </si>
  <si>
    <t xml:space="preserve">bodovi </t>
  </si>
  <si>
    <t xml:space="preserve">2. zad </t>
  </si>
  <si>
    <t xml:space="preserve">3. zad </t>
  </si>
  <si>
    <t xml:space="preserve">4. zad </t>
  </si>
  <si>
    <t xml:space="preserve">5. zad </t>
  </si>
  <si>
    <t xml:space="preserve">ukupno </t>
  </si>
  <si>
    <t xml:space="preserve">koeficijent </t>
  </si>
  <si>
    <t xml:space="preserve">konačan rezultat </t>
  </si>
  <si>
    <t>Matija Bucić</t>
  </si>
  <si>
    <t>+</t>
  </si>
  <si>
    <t>Luka Filipović</t>
  </si>
  <si>
    <t>+/2</t>
  </si>
  <si>
    <t>-.</t>
  </si>
  <si>
    <t>Eduard-Edi Jerković</t>
  </si>
  <si>
    <t>-</t>
  </si>
  <si>
    <t>Ivana Fumiš</t>
  </si>
  <si>
    <t>+-</t>
  </si>
  <si>
    <t>Vedran Stipetić</t>
  </si>
  <si>
    <t>Veronika Pedić</t>
  </si>
  <si>
    <t>-+</t>
  </si>
  <si>
    <t>Martina Mikulec</t>
  </si>
  <si>
    <t>učenik</t>
  </si>
  <si>
    <t>Matko Ljulj</t>
  </si>
  <si>
    <t>+.</t>
  </si>
  <si>
    <t>Grgur Valentić</t>
  </si>
  <si>
    <t>Martin Županc</t>
  </si>
  <si>
    <t>rezultat pojedinog dijela čine tri zadatka s maksimalnim brojem bodova</t>
  </si>
  <si>
    <t>bodovi učenika prvih i trećih razreda redom se množe s 4/3 i 5/4</t>
  </si>
  <si>
    <t>ukupni rezultat natjecatelja na turniru gradova jednak je testu sa maksimalnim brojem bodova (od 4 testa koja se pišu u godini)</t>
  </si>
  <si>
    <t>ukupni rezultat grada jednak je prosjeku rezultata 8 najboljih učenika (obje skupine se gledaju zajedno)</t>
  </si>
  <si>
    <t>+!</t>
  </si>
  <si>
    <t>točno rješenje</t>
  </si>
  <si>
    <t>uglavnom točno rješenje sa nekim sitnim (trivijalnim) nedostatcima</t>
  </si>
  <si>
    <t>uglavnom točno rješenje, ali sa nekim većim nedostatcima koji se lako mogu popraviti</t>
  </si>
  <si>
    <t>točno rješenje jednog dijela zadatka (ukoliko se zadatak može podijeliti na dva dijela) ili dobra ideja koja nije dovoljno razvijena da bi se zadatak u potpunosti rješio</t>
  </si>
  <si>
    <t>netočno rješenje, ali sa važnim zaključcima</t>
  </si>
  <si>
    <t>netočno rješenje sa nekim dobrim zaključcima</t>
  </si>
  <si>
    <t>netočno rješenje</t>
  </si>
  <si>
    <t>zadatak nije predan</t>
  </si>
  <si>
    <t>Erik Banek</t>
  </si>
  <si>
    <t>Filip Bašić</t>
  </si>
  <si>
    <t>Mislav Bradač</t>
  </si>
  <si>
    <t>Vlatko Crnković</t>
  </si>
  <si>
    <t>Domagoj Ćevid</t>
  </si>
  <si>
    <t>Matej Gradiček</t>
  </si>
  <si>
    <t>Marko Kadić</t>
  </si>
  <si>
    <t>Mihael Peklar</t>
  </si>
  <si>
    <t>Domagoj Pluščec</t>
  </si>
  <si>
    <t>Ivan Porin Tolić</t>
  </si>
  <si>
    <t>Mateo Tomašević</t>
  </si>
  <si>
    <t>Vlatka Vazdar</t>
  </si>
  <si>
    <t>Tomislav Buhiniček</t>
  </si>
  <si>
    <t>Miro Vujičević</t>
  </si>
  <si>
    <t>Filip Šuste</t>
  </si>
  <si>
    <t>Borna Vukorepa</t>
  </si>
  <si>
    <t>Mateja Kelava</t>
  </si>
  <si>
    <t>Domagoj Markota</t>
  </si>
  <si>
    <t>Andrija Kalanj</t>
  </si>
  <si>
    <t>Domagoj Polančec</t>
  </si>
  <si>
    <t>Fran Ante Lončar</t>
  </si>
  <si>
    <t>Antonia Šimović</t>
  </si>
  <si>
    <t>Jurica Iveković-Pontoni</t>
  </si>
  <si>
    <t>Gregor Boris Banušić</t>
  </si>
  <si>
    <t>Ivica Kičić</t>
  </si>
  <si>
    <t>Marko Samardžija</t>
  </si>
  <si>
    <t>Ante Pilipović</t>
  </si>
  <si>
    <t>izrazito domišljato i originalno točno rješenje</t>
  </si>
  <si>
    <t xml:space="preserve"> +</t>
  </si>
  <si>
    <t xml:space="preserve"> -.</t>
  </si>
  <si>
    <t xml:space="preserve"> +-</t>
  </si>
  <si>
    <t xml:space="preserve"> +.</t>
  </si>
  <si>
    <t xml:space="preserve"> -</t>
  </si>
  <si>
    <t xml:space="preserve"> -+</t>
  </si>
  <si>
    <t>0</t>
  </si>
  <si>
    <t>?</t>
  </si>
  <si>
    <t>nejasno napisano rješenje, potrebno je razjasniti nejasnoće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</si>
</sst>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  <numFmt numFmtId="173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9.8515625" style="0" bestFit="1" customWidth="1"/>
    <col min="3" max="3" width="9.140625" style="14" customWidth="1"/>
    <col min="7" max="10" width="9.140625" style="1" customWidth="1"/>
    <col min="14" max="14" width="11.00390625" style="0" bestFit="1" customWidth="1"/>
    <col min="15" max="15" width="16.8515625" style="0" bestFit="1" customWidth="1"/>
    <col min="18" max="19" width="9.140625" style="0" customWidth="1"/>
  </cols>
  <sheetData>
    <row r="1" spans="1:16" ht="12.75">
      <c r="A1" s="2" t="s">
        <v>0</v>
      </c>
      <c r="B1" s="2" t="s">
        <v>1</v>
      </c>
      <c r="C1" s="15" t="s">
        <v>2</v>
      </c>
      <c r="D1" s="2" t="s">
        <v>3</v>
      </c>
      <c r="E1" s="2" t="s">
        <v>4</v>
      </c>
      <c r="F1" s="2" t="s">
        <v>3</v>
      </c>
      <c r="G1" s="2" t="s">
        <v>5</v>
      </c>
      <c r="H1" s="2" t="s">
        <v>3</v>
      </c>
      <c r="I1" s="2" t="s">
        <v>6</v>
      </c>
      <c r="J1" s="2" t="s">
        <v>3</v>
      </c>
      <c r="K1" s="2" t="s">
        <v>7</v>
      </c>
      <c r="L1" s="2" t="s">
        <v>3</v>
      </c>
      <c r="M1" s="2" t="s">
        <v>8</v>
      </c>
      <c r="N1" s="2" t="s">
        <v>9</v>
      </c>
      <c r="O1" s="2" t="s">
        <v>10</v>
      </c>
      <c r="P1" s="2"/>
    </row>
    <row r="2" spans="1:16" ht="12.75">
      <c r="A2" t="s">
        <v>53</v>
      </c>
      <c r="B2" s="11">
        <v>1</v>
      </c>
      <c r="C2" s="12" t="s">
        <v>12</v>
      </c>
      <c r="D2" s="11">
        <v>4</v>
      </c>
      <c r="E2" s="12" t="s">
        <v>19</v>
      </c>
      <c r="F2" s="1">
        <v>3</v>
      </c>
      <c r="G2" s="9" t="s">
        <v>12</v>
      </c>
      <c r="H2" s="1">
        <v>4</v>
      </c>
      <c r="I2" s="9" t="s">
        <v>75</v>
      </c>
      <c r="J2" s="1">
        <v>2</v>
      </c>
      <c r="K2" s="1" t="s">
        <v>17</v>
      </c>
      <c r="L2" s="1">
        <v>0</v>
      </c>
      <c r="M2" s="1">
        <f>MAX(D2+F2+H2,D2+F2+J2,D2+F2+L2,D2+H2+J2,D2+H2+L2,D2+J2+L2,F2+H2+J2,F2+H2+L2,F2+J2+L2,H2+J2+L2)</f>
        <v>11</v>
      </c>
      <c r="N2" s="4">
        <f>IF(B2=1,4/3,1)</f>
        <v>1.3333333333333333</v>
      </c>
      <c r="O2" s="3">
        <f>M2*N2</f>
        <v>14.666666666666666</v>
      </c>
      <c r="P2" s="1"/>
    </row>
    <row r="3" spans="1:16" ht="12.75">
      <c r="A3" t="s">
        <v>57</v>
      </c>
      <c r="B3" s="11">
        <v>2</v>
      </c>
      <c r="C3" s="12" t="s">
        <v>12</v>
      </c>
      <c r="D3" s="11">
        <v>4</v>
      </c>
      <c r="E3" s="12" t="s">
        <v>12</v>
      </c>
      <c r="F3" s="1">
        <v>4</v>
      </c>
      <c r="G3" s="9" t="s">
        <v>70</v>
      </c>
      <c r="H3" s="1">
        <v>4</v>
      </c>
      <c r="I3" s="9" t="s">
        <v>71</v>
      </c>
      <c r="J3" s="1">
        <v>1</v>
      </c>
      <c r="K3" s="8" t="s">
        <v>15</v>
      </c>
      <c r="L3" s="1">
        <v>0</v>
      </c>
      <c r="M3" s="1">
        <f>MAX(D3+F3+H3,D3+F3+J3,D3+F3+L3,D3+H3+J3,D3+H3+L3,D3+J3+L3,F3+H3+J3,F3+H3+L3,F3+J3+L3,H3+J3+L3)</f>
        <v>12</v>
      </c>
      <c r="N3" s="4">
        <f>IF(B3=1,4/3,1)</f>
        <v>1</v>
      </c>
      <c r="O3" s="3">
        <f>M3*N3</f>
        <v>12</v>
      </c>
      <c r="P3" s="1"/>
    </row>
    <row r="4" spans="1:16" ht="12.75">
      <c r="A4" t="s">
        <v>46</v>
      </c>
      <c r="B4" s="11">
        <v>2</v>
      </c>
      <c r="C4" s="12" t="s">
        <v>33</v>
      </c>
      <c r="D4" s="11">
        <v>4</v>
      </c>
      <c r="E4" s="12" t="s">
        <v>26</v>
      </c>
      <c r="F4" s="1">
        <v>4</v>
      </c>
      <c r="G4" s="9" t="s">
        <v>70</v>
      </c>
      <c r="H4" s="1">
        <v>4</v>
      </c>
      <c r="I4" s="9" t="s">
        <v>12</v>
      </c>
      <c r="J4" s="1">
        <v>4</v>
      </c>
      <c r="K4" s="1" t="s">
        <v>12</v>
      </c>
      <c r="L4" s="1">
        <v>4</v>
      </c>
      <c r="M4" s="1">
        <f>MAX(D4+F4+H4,D4+F4+J4,D4+F4+L4,D4+H4+J4,D4+H4+L4,D4+J4+L4,F4+H4+J4,F4+H4+L4,F4+J4+L4,H4+J4+L4)</f>
        <v>12</v>
      </c>
      <c r="N4" s="4">
        <f>IF(B4=1,4/3,1)</f>
        <v>1</v>
      </c>
      <c r="O4" s="3">
        <f>M4*N4</f>
        <v>12</v>
      </c>
      <c r="P4" s="1"/>
    </row>
    <row r="5" spans="1:16" ht="12.75">
      <c r="A5" t="s">
        <v>54</v>
      </c>
      <c r="B5" s="11">
        <v>1</v>
      </c>
      <c r="C5" s="12" t="s">
        <v>12</v>
      </c>
      <c r="D5" s="11">
        <v>4</v>
      </c>
      <c r="E5" s="12" t="s">
        <v>19</v>
      </c>
      <c r="F5" s="1">
        <v>3</v>
      </c>
      <c r="G5" s="9" t="s">
        <v>17</v>
      </c>
      <c r="H5" s="1">
        <v>0</v>
      </c>
      <c r="I5" s="9" t="s">
        <v>17</v>
      </c>
      <c r="J5" s="1">
        <v>0</v>
      </c>
      <c r="K5" s="1"/>
      <c r="L5" s="1"/>
      <c r="M5" s="1">
        <f>MAX(D5+F5+H5,D5+F5+J5,D5+F5+L5,D5+H5+J5,D5+H5+L5,D5+J5+L5,F5+H5+J5,F5+H5+L5,F5+J5+L5,H5+J5+L5)</f>
        <v>7</v>
      </c>
      <c r="N5" s="4">
        <f>IF(B5=1,4/3,1)</f>
        <v>1.3333333333333333</v>
      </c>
      <c r="O5" s="3">
        <f>M5*N5</f>
        <v>9.333333333333332</v>
      </c>
      <c r="P5" s="1"/>
    </row>
    <row r="6" spans="1:16" ht="12.75">
      <c r="A6" t="s">
        <v>51</v>
      </c>
      <c r="B6" s="11">
        <v>2</v>
      </c>
      <c r="C6" s="12" t="s">
        <v>12</v>
      </c>
      <c r="D6" s="11">
        <v>4</v>
      </c>
      <c r="E6" s="12" t="s">
        <v>26</v>
      </c>
      <c r="F6" s="1">
        <v>4</v>
      </c>
      <c r="G6" s="1">
        <v>0</v>
      </c>
      <c r="H6" s="1">
        <v>0</v>
      </c>
      <c r="I6" s="1">
        <v>0</v>
      </c>
      <c r="J6" s="1">
        <v>0</v>
      </c>
      <c r="K6" s="1"/>
      <c r="L6" s="1"/>
      <c r="M6" s="1">
        <f>MAX(D6+F6+H6,D6+F6+J6,D6+F6+L6,D6+H6+J6,D6+H6+L6,D6+J6+L6,F6+H6+J6,F6+H6+L6,F6+J6+L6,H6+J6+L6)</f>
        <v>8</v>
      </c>
      <c r="N6" s="4">
        <f>IF(B6=1,4/3,1)</f>
        <v>1</v>
      </c>
      <c r="O6" s="3">
        <f>M6*N6</f>
        <v>8</v>
      </c>
      <c r="P6" s="1"/>
    </row>
    <row r="7" spans="1:16" ht="12.75">
      <c r="A7" t="s">
        <v>49</v>
      </c>
      <c r="B7" s="11">
        <v>1</v>
      </c>
      <c r="C7" s="12" t="s">
        <v>75</v>
      </c>
      <c r="D7" s="11">
        <v>2</v>
      </c>
      <c r="E7" s="16"/>
      <c r="F7" s="1"/>
      <c r="G7" s="9" t="s">
        <v>12</v>
      </c>
      <c r="H7" s="1">
        <v>4</v>
      </c>
      <c r="I7" s="9" t="s">
        <v>17</v>
      </c>
      <c r="J7" s="1">
        <v>0</v>
      </c>
      <c r="K7" s="1" t="s">
        <v>17</v>
      </c>
      <c r="L7" s="1">
        <v>0</v>
      </c>
      <c r="M7" s="1">
        <f>MAX(D7+F7+H7,D7+F7+J7,D7+F7+L7,D7+H7+J7,D7+H7+L7,D7+J7+L7,F7+H7+J7,F7+H7+L7,F7+J7+L7,H7+J7+L7)</f>
        <v>6</v>
      </c>
      <c r="N7" s="4">
        <f>IF(B7=1,4/3,1)</f>
        <v>1.3333333333333333</v>
      </c>
      <c r="O7" s="3">
        <f>M7*N7</f>
        <v>8</v>
      </c>
      <c r="P7" s="1"/>
    </row>
    <row r="8" spans="1:16" ht="12.75">
      <c r="A8" t="s">
        <v>45</v>
      </c>
      <c r="B8" s="11">
        <v>1</v>
      </c>
      <c r="C8" s="12" t="s">
        <v>19</v>
      </c>
      <c r="D8" s="11">
        <v>3</v>
      </c>
      <c r="E8" s="12" t="s">
        <v>22</v>
      </c>
      <c r="F8" s="1">
        <v>2</v>
      </c>
      <c r="G8" s="9" t="s">
        <v>17</v>
      </c>
      <c r="H8" s="1">
        <v>0</v>
      </c>
      <c r="I8" s="9" t="s">
        <v>71</v>
      </c>
      <c r="J8" s="1">
        <v>1</v>
      </c>
      <c r="K8" s="9" t="s">
        <v>17</v>
      </c>
      <c r="L8" s="1">
        <v>0</v>
      </c>
      <c r="M8" s="1">
        <f>MAX(D8+F8+H8,D8+F8+J8,D8+F8+L8,D8+H8+J8,D8+H8+L8,D8+J8+L8,F8+H8+J8,F8+H8+L8,F8+J8+L8,H8+J8+L8)</f>
        <v>6</v>
      </c>
      <c r="N8" s="4">
        <f>IF(B8=1,4/3,1)</f>
        <v>1.3333333333333333</v>
      </c>
      <c r="O8" s="3">
        <f>M8*N8</f>
        <v>8</v>
      </c>
      <c r="P8" s="1"/>
    </row>
    <row r="9" spans="1:16" ht="12.75">
      <c r="A9" t="s">
        <v>59</v>
      </c>
      <c r="B9" s="11">
        <v>2</v>
      </c>
      <c r="C9" s="12" t="s">
        <v>12</v>
      </c>
      <c r="D9" s="11">
        <v>4</v>
      </c>
      <c r="E9" s="16" t="s">
        <v>12</v>
      </c>
      <c r="F9" s="1">
        <v>4</v>
      </c>
      <c r="G9" s="9" t="s">
        <v>17</v>
      </c>
      <c r="H9" s="1">
        <v>0</v>
      </c>
      <c r="I9" s="9" t="s">
        <v>17</v>
      </c>
      <c r="J9" s="1">
        <v>0</v>
      </c>
      <c r="K9" s="1"/>
      <c r="L9" s="1"/>
      <c r="M9" s="1">
        <f>MAX(D9+F9+H9,D9+F9+J9,D9+F9+L9,D9+H9+J9,D9+H9+L9,D9+J9+L9,F9+H9+J9,F9+H9+L9,F9+J9+L9,H9+J9+L9)</f>
        <v>8</v>
      </c>
      <c r="N9" s="4">
        <f>IF(B9=1,4/3,1)</f>
        <v>1</v>
      </c>
      <c r="O9" s="3">
        <f>M9*N9</f>
        <v>8</v>
      </c>
      <c r="P9" s="1"/>
    </row>
    <row r="10" spans="1:16" ht="12.75">
      <c r="A10" t="s">
        <v>43</v>
      </c>
      <c r="B10" s="11">
        <v>1</v>
      </c>
      <c r="C10" s="12" t="s">
        <v>15</v>
      </c>
      <c r="D10" s="11">
        <v>1</v>
      </c>
      <c r="E10" s="16"/>
      <c r="F10" s="1"/>
      <c r="G10" s="9" t="s">
        <v>12</v>
      </c>
      <c r="H10" s="9">
        <v>4</v>
      </c>
      <c r="I10" s="9" t="s">
        <v>17</v>
      </c>
      <c r="J10" s="1">
        <v>0</v>
      </c>
      <c r="K10" s="1" t="s">
        <v>17</v>
      </c>
      <c r="L10" s="1">
        <v>0</v>
      </c>
      <c r="M10" s="1">
        <f>MAX(D10+F10+H10,D10+F10+J10,D10+F10+L10,D10+H10+J10,D10+H10+L10,D10+J10+L10,F10+H10+J10,F10+H10+L10,F10+J10+L10,H10+J10+L10)</f>
        <v>5</v>
      </c>
      <c r="N10" s="4">
        <f>IF(B10=1,4/3,1)</f>
        <v>1.3333333333333333</v>
      </c>
      <c r="O10" s="3">
        <f>M10*N10</f>
        <v>6.666666666666666</v>
      </c>
      <c r="P10" s="1"/>
    </row>
    <row r="11" spans="1:16" ht="12.75">
      <c r="A11" t="s">
        <v>60</v>
      </c>
      <c r="B11" s="11">
        <v>2</v>
      </c>
      <c r="C11" s="12" t="s">
        <v>19</v>
      </c>
      <c r="D11" s="11">
        <v>3</v>
      </c>
      <c r="E11" s="12" t="s">
        <v>17</v>
      </c>
      <c r="F11" s="1">
        <v>0</v>
      </c>
      <c r="G11" s="9" t="s">
        <v>73</v>
      </c>
      <c r="H11" s="1">
        <v>3</v>
      </c>
      <c r="I11" s="9" t="s">
        <v>17</v>
      </c>
      <c r="J11" s="1">
        <v>0</v>
      </c>
      <c r="K11" s="9" t="s">
        <v>17</v>
      </c>
      <c r="L11" s="1">
        <v>0</v>
      </c>
      <c r="M11" s="1">
        <f>MAX(D11+F11+H11,D11+F11+J11,D11+F11+L11,D11+H11+J11,D11+H11+L11,D11+J11+L11,F11+H11+J11,F11+H11+L11,F11+J11+L11,H11+J11+L11)</f>
        <v>6</v>
      </c>
      <c r="N11" s="4">
        <f>IF(B11=1,4/3,1)</f>
        <v>1</v>
      </c>
      <c r="O11" s="3">
        <f>M11*N11</f>
        <v>6</v>
      </c>
      <c r="P11" s="1"/>
    </row>
    <row r="12" spans="1:15" ht="12.75">
      <c r="A12" t="s">
        <v>18</v>
      </c>
      <c r="B12" s="11">
        <v>2</v>
      </c>
      <c r="C12" s="12" t="s">
        <v>22</v>
      </c>
      <c r="D12" s="11">
        <v>2</v>
      </c>
      <c r="E12" s="12" t="s">
        <v>19</v>
      </c>
      <c r="F12" s="1">
        <v>3</v>
      </c>
      <c r="G12" s="9" t="s">
        <v>71</v>
      </c>
      <c r="H12" s="1">
        <v>1</v>
      </c>
      <c r="I12" s="9" t="s">
        <v>17</v>
      </c>
      <c r="J12" s="1">
        <v>0</v>
      </c>
      <c r="K12" s="1" t="s">
        <v>17</v>
      </c>
      <c r="L12" s="1">
        <v>0</v>
      </c>
      <c r="M12" s="1">
        <f>MAX(D12+F12+H12,D12+F12+J12,D12+F12+L12,D12+H12+J12,D12+H12+L12,D12+J12+L12,F12+H12+J12,F12+H12+L12,F12+J12+L12,H12+J12+L12)</f>
        <v>6</v>
      </c>
      <c r="N12" s="4">
        <f>IF(B12=1,4/3,1)</f>
        <v>1</v>
      </c>
      <c r="O12" s="3">
        <f>M12*N12</f>
        <v>6</v>
      </c>
    </row>
    <row r="13" spans="1:15" ht="12.75">
      <c r="A13" t="s">
        <v>42</v>
      </c>
      <c r="B13" s="11">
        <v>1</v>
      </c>
      <c r="C13" s="12" t="s">
        <v>22</v>
      </c>
      <c r="D13" s="11">
        <v>2</v>
      </c>
      <c r="E13" s="12" t="s">
        <v>22</v>
      </c>
      <c r="F13" s="1">
        <v>2</v>
      </c>
      <c r="G13" s="1">
        <v>0</v>
      </c>
      <c r="H13" s="1">
        <v>0</v>
      </c>
      <c r="I13" s="9" t="s">
        <v>17</v>
      </c>
      <c r="J13" s="1">
        <v>0</v>
      </c>
      <c r="K13" s="1"/>
      <c r="L13" s="1"/>
      <c r="M13" s="1">
        <f>MAX(D13+F13+H13,D13+F13+J13,D13+F13+L13,D13+H13+J13,D13+H13+L13,D13+J13+L13,F13+H13+J13,F13+H13+L13,F13+J13+L13,H13+J13+L13)</f>
        <v>4</v>
      </c>
      <c r="N13" s="4">
        <f>IF(B13=1,4/3,1)</f>
        <v>1.3333333333333333</v>
      </c>
      <c r="O13" s="3">
        <f>M13*N13</f>
        <v>5.333333333333333</v>
      </c>
    </row>
    <row r="14" spans="1:15" ht="12.75">
      <c r="A14" t="s">
        <v>44</v>
      </c>
      <c r="B14" s="11">
        <v>1</v>
      </c>
      <c r="C14" s="12" t="s">
        <v>15</v>
      </c>
      <c r="D14" s="11">
        <v>0</v>
      </c>
      <c r="E14" s="12" t="s">
        <v>22</v>
      </c>
      <c r="F14" s="1">
        <v>2</v>
      </c>
      <c r="G14" s="9">
        <v>0</v>
      </c>
      <c r="H14" s="1">
        <v>0</v>
      </c>
      <c r="I14" s="9" t="s">
        <v>75</v>
      </c>
      <c r="J14" s="1">
        <v>2</v>
      </c>
      <c r="K14" s="1"/>
      <c r="L14" s="1"/>
      <c r="M14" s="1">
        <f>MAX(D14+F14+H14,D14+F14+J14,D14+F14+L14,D14+H14+J14,D14+H14+L14,D14+J14+L14,F14+H14+J14,F14+H14+L14,F14+J14+L14,H14+J14+L14)</f>
        <v>4</v>
      </c>
      <c r="N14" s="4">
        <f>IF(B14=1,4/3,1)</f>
        <v>1.3333333333333333</v>
      </c>
      <c r="O14" s="3">
        <f>M14*N14</f>
        <v>5.333333333333333</v>
      </c>
    </row>
    <row r="15" spans="1:15" ht="12.75">
      <c r="A15" t="s">
        <v>16</v>
      </c>
      <c r="B15" s="11">
        <v>2</v>
      </c>
      <c r="C15" s="12" t="s">
        <v>15</v>
      </c>
      <c r="D15" s="11">
        <v>1</v>
      </c>
      <c r="E15" s="12" t="s">
        <v>22</v>
      </c>
      <c r="F15" s="1">
        <v>2</v>
      </c>
      <c r="G15" s="9" t="s">
        <v>72</v>
      </c>
      <c r="H15" s="1">
        <v>2</v>
      </c>
      <c r="I15" s="9" t="s">
        <v>71</v>
      </c>
      <c r="J15" s="1">
        <v>1</v>
      </c>
      <c r="K15" s="1" t="s">
        <v>17</v>
      </c>
      <c r="L15" s="1">
        <v>0</v>
      </c>
      <c r="M15" s="1">
        <f>MAX(D15+F15+H15,D15+F15+J15,D15+F15+L15,D15+H15+J15,D15+H15+L15,D15+J15+L15,F15+H15+J15,F15+H15+L15,F15+J15+L15,H15+J15+L15)</f>
        <v>5</v>
      </c>
      <c r="N15" s="4">
        <f>IF(B15=1,4/3,1)</f>
        <v>1</v>
      </c>
      <c r="O15" s="3">
        <f>M15*N15</f>
        <v>5</v>
      </c>
    </row>
    <row r="16" spans="1:15" ht="12.75">
      <c r="A16" t="s">
        <v>20</v>
      </c>
      <c r="B16" s="11">
        <v>2</v>
      </c>
      <c r="C16" s="12" t="s">
        <v>33</v>
      </c>
      <c r="D16" s="11">
        <v>4</v>
      </c>
      <c r="E16" s="12" t="s">
        <v>15</v>
      </c>
      <c r="F16" s="1">
        <v>0</v>
      </c>
      <c r="G16" s="9">
        <v>0</v>
      </c>
      <c r="H16" s="1">
        <v>0</v>
      </c>
      <c r="I16" s="1">
        <v>0</v>
      </c>
      <c r="J16" s="1">
        <v>0</v>
      </c>
      <c r="K16" s="1"/>
      <c r="L16" s="1"/>
      <c r="M16" s="1">
        <f>MAX(D16+F16+H16,D16+F16+J16,D16+F16+L16,D16+H16+J16,D16+H16+L16,D16+J16+L16,F16+H16+J16,F16+H16+L16,F16+J16+L16,H16+J16+L16)</f>
        <v>4</v>
      </c>
      <c r="N16" s="4">
        <f>IF(B16=1,4/3,1)</f>
        <v>1</v>
      </c>
      <c r="O16" s="3">
        <f>M16*N16</f>
        <v>4</v>
      </c>
    </row>
    <row r="17" spans="1:15" ht="12.75">
      <c r="A17" t="s">
        <v>64</v>
      </c>
      <c r="B17" s="11">
        <v>1</v>
      </c>
      <c r="C17" s="12" t="s">
        <v>15</v>
      </c>
      <c r="D17" s="11">
        <v>1</v>
      </c>
      <c r="E17" s="12" t="s">
        <v>17</v>
      </c>
      <c r="F17" s="1">
        <v>0</v>
      </c>
      <c r="G17" s="9">
        <v>0</v>
      </c>
      <c r="H17" s="1">
        <v>0</v>
      </c>
      <c r="I17" s="9" t="s">
        <v>17</v>
      </c>
      <c r="J17" s="1">
        <v>0</v>
      </c>
      <c r="K17" s="9" t="s">
        <v>17</v>
      </c>
      <c r="L17" s="1">
        <v>0</v>
      </c>
      <c r="M17" s="1">
        <f>MAX(D17+F17+H17,D17+F17+J17,D17+F17+L17,D17+H17+J17,D17+H17+L17,D17+J17+L17,F17+H17+J17,F17+H17+L17,F17+J17+L17,H17+J17+L17)</f>
        <v>1</v>
      </c>
      <c r="N17" s="4">
        <f>IF(B17=1,4/3,1)</f>
        <v>1.3333333333333333</v>
      </c>
      <c r="O17" s="3">
        <f>M17*N17</f>
        <v>1.3333333333333333</v>
      </c>
    </row>
    <row r="18" spans="1:15" ht="12.75">
      <c r="A18" t="s">
        <v>56</v>
      </c>
      <c r="B18" s="11">
        <v>2</v>
      </c>
      <c r="C18" s="12" t="s">
        <v>17</v>
      </c>
      <c r="D18" s="11">
        <v>0</v>
      </c>
      <c r="E18" s="12" t="s">
        <v>17</v>
      </c>
      <c r="F18" s="1">
        <v>0</v>
      </c>
      <c r="G18" s="9" t="s">
        <v>74</v>
      </c>
      <c r="H18" s="1">
        <v>0</v>
      </c>
      <c r="I18" s="9" t="s">
        <v>71</v>
      </c>
      <c r="J18" s="1">
        <v>1</v>
      </c>
      <c r="K18" s="1"/>
      <c r="L18" s="1"/>
      <c r="M18" s="1">
        <f>MAX(D18+F18+H18,D18+F18+J18,D18+F18+L18,D18+H18+J18,D18+H18+L18,D18+J18+L18,F18+H18+J18,F18+H18+L18,F18+J18+L18,H18+J18+L18)</f>
        <v>1</v>
      </c>
      <c r="N18" s="4">
        <f>IF(B18=1,4/3,1)</f>
        <v>1</v>
      </c>
      <c r="O18" s="3">
        <f>M18*N18</f>
        <v>1</v>
      </c>
    </row>
    <row r="19" spans="1:15" ht="12.75">
      <c r="A19" t="s">
        <v>63</v>
      </c>
      <c r="B19" s="11">
        <v>1</v>
      </c>
      <c r="C19" s="12" t="s">
        <v>17</v>
      </c>
      <c r="D19" s="11">
        <v>0</v>
      </c>
      <c r="E19" s="12" t="s">
        <v>17</v>
      </c>
      <c r="F19" s="1">
        <v>0</v>
      </c>
      <c r="G19" s="9" t="s">
        <v>17</v>
      </c>
      <c r="H19" s="9">
        <v>0</v>
      </c>
      <c r="I19" s="9" t="s">
        <v>17</v>
      </c>
      <c r="J19" s="1">
        <v>0</v>
      </c>
      <c r="K19" s="1"/>
      <c r="L19" s="1"/>
      <c r="M19" s="1">
        <f>MAX(D19+F19+H19,D19+F19+J19,D19+F19+L19,D19+H19+J19,D19+H19+L19,D19+J19+L19,F19+H19+J19,F19+H19+L19,F19+J19+L19,H19+J19+L19)</f>
        <v>0</v>
      </c>
      <c r="N19" s="4">
        <f>IF(B19=1,4/3,1)</f>
        <v>1.3333333333333333</v>
      </c>
      <c r="O19" s="3">
        <f>M19*N19</f>
        <v>0</v>
      </c>
    </row>
    <row r="20" spans="1:15" ht="12.75">
      <c r="A20" t="s">
        <v>48</v>
      </c>
      <c r="B20" s="11">
        <v>1</v>
      </c>
      <c r="C20" s="12" t="s">
        <v>17</v>
      </c>
      <c r="D20" s="11">
        <v>0</v>
      </c>
      <c r="E20" s="12" t="s">
        <v>15</v>
      </c>
      <c r="F20" s="1">
        <v>0</v>
      </c>
      <c r="G20" s="9">
        <v>0</v>
      </c>
      <c r="H20" s="1">
        <v>0</v>
      </c>
      <c r="I20" s="1">
        <v>0</v>
      </c>
      <c r="J20" s="1">
        <v>0</v>
      </c>
      <c r="K20" s="1"/>
      <c r="L20" s="1"/>
      <c r="M20" s="1">
        <f>MAX(D20+F20+H20,D20+F20+J20,D20+F20+L20,D20+H20+J20,D20+H20+L20,D20+J20+L20,F20+H20+J20,F20+H20+L20,F20+J20+L20,H20+J20+L20)</f>
        <v>0</v>
      </c>
      <c r="N20" s="4">
        <f>IF(B20=1,4/3,1)</f>
        <v>1.3333333333333333</v>
      </c>
      <c r="O20" s="3">
        <f>M20*N20</f>
        <v>0</v>
      </c>
    </row>
    <row r="21" spans="1:15" ht="12.75">
      <c r="A21" t="s">
        <v>52</v>
      </c>
      <c r="B21" s="11">
        <v>1</v>
      </c>
      <c r="C21" s="12" t="s">
        <v>17</v>
      </c>
      <c r="D21" s="11">
        <v>0</v>
      </c>
      <c r="E21" s="12" t="s">
        <v>15</v>
      </c>
      <c r="F21" s="1">
        <v>0</v>
      </c>
      <c r="G21" s="9" t="s">
        <v>17</v>
      </c>
      <c r="H21" s="1">
        <v>0</v>
      </c>
      <c r="I21" s="9" t="s">
        <v>17</v>
      </c>
      <c r="J21" s="1">
        <v>0</v>
      </c>
      <c r="K21" s="1" t="s">
        <v>17</v>
      </c>
      <c r="L21" s="1">
        <v>0</v>
      </c>
      <c r="M21" s="1">
        <f>MAX(D21+F21+H21,D21+F21+J21,D21+F21+L21,D21+H21+J21,D21+H21+L21,D21+J21+L21,F21+H21+J21,F21+H21+L21,F21+J21+L21,H21+J21+L21)</f>
        <v>0</v>
      </c>
      <c r="N21" s="4">
        <f>IF(B21=1,4/3,1)</f>
        <v>1.3333333333333333</v>
      </c>
      <c r="O21" s="3">
        <f>M21*N21</f>
        <v>0</v>
      </c>
    </row>
    <row r="22" spans="1:15" ht="12.75">
      <c r="A22" t="s">
        <v>62</v>
      </c>
      <c r="B22" s="11">
        <v>1</v>
      </c>
      <c r="C22" s="12" t="s">
        <v>76</v>
      </c>
      <c r="D22" s="11">
        <v>0</v>
      </c>
      <c r="E22" s="16" t="s">
        <v>76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f>MAX(D22+F22+H22,D22+F22+J22,D22+F22+L22,D22+H22+J22,D22+H22+L22,D22+J22+L22,F22+H22+J22,F22+H22+L22,F22+J22+L22,H22+J22+L22)</f>
        <v>0</v>
      </c>
      <c r="N22" s="4">
        <f>IF(B22=1,4/3,1)</f>
        <v>1.3333333333333333</v>
      </c>
      <c r="O22" s="3">
        <v>0</v>
      </c>
    </row>
    <row r="23" spans="1:15" ht="12.75">
      <c r="A23" t="s">
        <v>50</v>
      </c>
      <c r="B23" s="11">
        <v>1</v>
      </c>
      <c r="C23" s="12" t="s">
        <v>76</v>
      </c>
      <c r="D23" s="11">
        <v>0</v>
      </c>
      <c r="E23" s="16" t="s">
        <v>76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f>MAX(D23+F23+H23,D23+F23+J23,D23+F23+L23,D23+H23+J23,D23+H23+L23,D23+J23+L23,F23+H23+J23,F23+H23+L23,F23+J23+L23,H23+J23+L23)</f>
        <v>0</v>
      </c>
      <c r="N23" s="4">
        <f>IF(B23=1,4/3,1)</f>
        <v>1.3333333333333333</v>
      </c>
      <c r="O23" s="3">
        <v>0</v>
      </c>
    </row>
    <row r="24" spans="1:15" ht="12.75">
      <c r="A24" t="s">
        <v>61</v>
      </c>
      <c r="B24" s="11">
        <v>2</v>
      </c>
      <c r="C24" s="12" t="s">
        <v>76</v>
      </c>
      <c r="D24" s="11">
        <v>0</v>
      </c>
      <c r="E24" s="16" t="s">
        <v>76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>MAX(D24+F24+H24,D24+F24+J24,D24+F24+L24,D24+H24+J24,D24+H24+L24,D24+J24+L24,F24+H24+J24,F24+H24+L24,F24+J24+L24,H24+J24+L24)</f>
        <v>0</v>
      </c>
      <c r="N24" s="4">
        <f>IF(B24=1,4/3,1)</f>
        <v>1</v>
      </c>
      <c r="O24" s="3">
        <v>0</v>
      </c>
    </row>
    <row r="25" spans="1:15" ht="12.75">
      <c r="A25" t="s">
        <v>47</v>
      </c>
      <c r="B25" s="11">
        <v>1</v>
      </c>
      <c r="C25" s="12" t="s">
        <v>76</v>
      </c>
      <c r="D25" s="11">
        <v>0</v>
      </c>
      <c r="E25" s="16" t="s">
        <v>76</v>
      </c>
      <c r="F25" s="1">
        <v>0</v>
      </c>
      <c r="G25" s="9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>MAX(D25+F25+H25,D25+F25+J25,D25+F25+L25,D25+H25+J25,D25+H25+L25,D25+J25+L25,F25+H25+J25,F25+H25+L25,F25+J25+L25,H25+J25+L25)</f>
        <v>0</v>
      </c>
      <c r="N25" s="4">
        <f>IF(B25=1,4/3,1)</f>
        <v>1.3333333333333333</v>
      </c>
      <c r="O25" s="3">
        <v>0</v>
      </c>
    </row>
    <row r="26" spans="1:15" ht="12.75">
      <c r="A26" t="s">
        <v>58</v>
      </c>
      <c r="B26" s="11">
        <v>1</v>
      </c>
      <c r="C26" s="12" t="s">
        <v>76</v>
      </c>
      <c r="D26" s="11">
        <v>0</v>
      </c>
      <c r="E26" s="16" t="s">
        <v>76</v>
      </c>
      <c r="F26" s="1">
        <v>0</v>
      </c>
      <c r="G26" s="9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>MAX(D26+F26+H26,D26+F26+J26,D26+F26+L26,D26+H26+J26,D26+H26+L26,D26+J26+L26,F26+H26+J26,F26+H26+L26,F26+J26+L26,H26+J26+L26)</f>
        <v>0</v>
      </c>
      <c r="N26" s="4">
        <f>IF(B26=1,4/3,1)</f>
        <v>1.3333333333333333</v>
      </c>
      <c r="O26" s="3">
        <v>0</v>
      </c>
    </row>
    <row r="27" spans="1:15" ht="12.75">
      <c r="A27" t="s">
        <v>55</v>
      </c>
      <c r="B27" s="11">
        <v>2</v>
      </c>
      <c r="C27" s="12" t="s">
        <v>76</v>
      </c>
      <c r="D27" s="11">
        <v>0</v>
      </c>
      <c r="E27" s="16" t="s">
        <v>76</v>
      </c>
      <c r="F27" s="1">
        <v>0</v>
      </c>
      <c r="G27" s="9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4">
        <v>1</v>
      </c>
      <c r="O27" s="3">
        <v>0</v>
      </c>
    </row>
    <row r="28" spans="2:6" ht="12.75">
      <c r="B28" s="11"/>
      <c r="C28" s="16"/>
      <c r="D28" s="11"/>
      <c r="E28" s="11"/>
      <c r="F28" s="1"/>
    </row>
    <row r="29" ht="12.75">
      <c r="F2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H1">
      <selection activeCell="R9" sqref="R9"/>
    </sheetView>
  </sheetViews>
  <sheetFormatPr defaultColWidth="9.140625" defaultRowHeight="12.75"/>
  <cols>
    <col min="1" max="1" width="19.00390625" style="0" bestFit="1" customWidth="1"/>
    <col min="14" max="14" width="9.8515625" style="0" bestFit="1" customWidth="1"/>
    <col min="15" max="15" width="15.421875" style="0" bestFit="1" customWidth="1"/>
    <col min="18" max="19" width="9.140625" style="0" customWidth="1"/>
  </cols>
  <sheetData>
    <row r="1" spans="1:20" ht="12.75">
      <c r="A1" s="11" t="s">
        <v>24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3</v>
      </c>
      <c r="G1" s="11" t="s">
        <v>5</v>
      </c>
      <c r="H1" s="11" t="s">
        <v>3</v>
      </c>
      <c r="I1" s="11" t="s">
        <v>6</v>
      </c>
      <c r="J1" s="11" t="s">
        <v>3</v>
      </c>
      <c r="K1" s="11" t="s">
        <v>7</v>
      </c>
      <c r="L1" s="11" t="s">
        <v>3</v>
      </c>
      <c r="M1" s="11" t="s">
        <v>8</v>
      </c>
      <c r="N1" s="11" t="s">
        <v>9</v>
      </c>
      <c r="O1" s="1" t="s">
        <v>10</v>
      </c>
      <c r="P1" s="1"/>
      <c r="T1" s="1"/>
    </row>
    <row r="2" spans="1:20" ht="12.75">
      <c r="A2" s="11" t="s">
        <v>11</v>
      </c>
      <c r="B2" s="11">
        <v>3</v>
      </c>
      <c r="C2" s="8" t="s">
        <v>19</v>
      </c>
      <c r="D2" s="11">
        <v>3</v>
      </c>
      <c r="E2" s="10" t="s">
        <v>12</v>
      </c>
      <c r="F2" s="11">
        <v>5</v>
      </c>
      <c r="G2" s="11" t="str">
        <f>"+"</f>
        <v>+</v>
      </c>
      <c r="H2" s="11">
        <v>5</v>
      </c>
      <c r="I2" s="11" t="str">
        <f>"+"</f>
        <v>+</v>
      </c>
      <c r="J2" s="11">
        <v>5</v>
      </c>
      <c r="K2" s="10" t="s">
        <v>70</v>
      </c>
      <c r="L2" s="11">
        <v>5</v>
      </c>
      <c r="M2" s="11">
        <f aca="true" t="shared" si="0" ref="M2:M9">MAX(D2+F2+H2,D2+F2+J2,D2+F2+L2,D2+H2+J2,D2+H2+L2,D2+J2+L2,F2+H2+J2,F2+H2+L2,F2+J2+L2,H2+J2+L2)</f>
        <v>15</v>
      </c>
      <c r="N2" s="13">
        <f aca="true" t="shared" si="1" ref="N2:N9">IF(B2=3,5/4,1)</f>
        <v>1.25</v>
      </c>
      <c r="O2" s="3">
        <f aca="true" t="shared" si="2" ref="O2:O10">M2*N2</f>
        <v>18.75</v>
      </c>
      <c r="P2" s="1"/>
      <c r="T2" s="1"/>
    </row>
    <row r="3" spans="1:20" ht="12.75">
      <c r="A3" s="11" t="s">
        <v>13</v>
      </c>
      <c r="B3" s="11">
        <v>3</v>
      </c>
      <c r="C3" s="8" t="s">
        <v>17</v>
      </c>
      <c r="D3" s="11">
        <v>0</v>
      </c>
      <c r="E3" s="12" t="s">
        <v>14</v>
      </c>
      <c r="F3" s="11">
        <v>2</v>
      </c>
      <c r="G3" s="11" t="str">
        <f>"-+"</f>
        <v>-+</v>
      </c>
      <c r="H3" s="11">
        <v>2</v>
      </c>
      <c r="I3" s="11" t="str">
        <f>"+."</f>
        <v>+.</v>
      </c>
      <c r="J3" s="11">
        <v>5</v>
      </c>
      <c r="K3" s="10" t="s">
        <v>70</v>
      </c>
      <c r="L3" s="11">
        <v>5</v>
      </c>
      <c r="M3" s="11">
        <f t="shared" si="0"/>
        <v>12</v>
      </c>
      <c r="N3" s="13">
        <f t="shared" si="1"/>
        <v>1.25</v>
      </c>
      <c r="O3" s="3">
        <f t="shared" si="2"/>
        <v>15</v>
      </c>
      <c r="P3" s="1"/>
      <c r="T3" s="1"/>
    </row>
    <row r="4" spans="1:20" ht="12.75">
      <c r="A4" s="11" t="s">
        <v>25</v>
      </c>
      <c r="B4" s="11">
        <v>4</v>
      </c>
      <c r="C4" s="8" t="s">
        <v>14</v>
      </c>
      <c r="D4" s="11">
        <v>2</v>
      </c>
      <c r="E4" s="10" t="s">
        <v>12</v>
      </c>
      <c r="F4" s="11">
        <v>5</v>
      </c>
      <c r="G4" s="11" t="str">
        <f>"+!"</f>
        <v>+!</v>
      </c>
      <c r="H4" s="11">
        <v>5</v>
      </c>
      <c r="I4" s="11" t="str">
        <f>"+"</f>
        <v>+</v>
      </c>
      <c r="J4" s="11">
        <v>5</v>
      </c>
      <c r="K4" s="10" t="s">
        <v>73</v>
      </c>
      <c r="L4" s="11">
        <v>5</v>
      </c>
      <c r="M4" s="11">
        <f t="shared" si="0"/>
        <v>15</v>
      </c>
      <c r="N4" s="13">
        <f t="shared" si="1"/>
        <v>1</v>
      </c>
      <c r="O4" s="3">
        <f t="shared" si="2"/>
        <v>15</v>
      </c>
      <c r="P4" s="1"/>
      <c r="T4" s="1"/>
    </row>
    <row r="5" spans="1:20" ht="12.75">
      <c r="A5" s="11" t="s">
        <v>27</v>
      </c>
      <c r="B5" s="11">
        <v>4</v>
      </c>
      <c r="C5" s="8" t="s">
        <v>33</v>
      </c>
      <c r="D5" s="11">
        <v>5</v>
      </c>
      <c r="E5" s="11"/>
      <c r="F5" s="11"/>
      <c r="G5" s="11" t="str">
        <f>"+"</f>
        <v>+</v>
      </c>
      <c r="H5" s="11">
        <v>5</v>
      </c>
      <c r="I5" s="11"/>
      <c r="J5" s="11"/>
      <c r="K5" s="10" t="s">
        <v>72</v>
      </c>
      <c r="L5" s="11">
        <v>3</v>
      </c>
      <c r="M5" s="11">
        <f t="shared" si="0"/>
        <v>13</v>
      </c>
      <c r="N5" s="13">
        <f t="shared" si="1"/>
        <v>1</v>
      </c>
      <c r="O5" s="3">
        <f t="shared" si="2"/>
        <v>13</v>
      </c>
      <c r="P5" s="1"/>
      <c r="T5" s="1"/>
    </row>
    <row r="6" spans="1:20" ht="12.75">
      <c r="A6" s="11" t="s">
        <v>66</v>
      </c>
      <c r="B6" s="11">
        <v>4</v>
      </c>
      <c r="C6" s="8" t="s">
        <v>19</v>
      </c>
      <c r="D6" s="11">
        <v>3</v>
      </c>
      <c r="E6" s="11"/>
      <c r="F6" s="11"/>
      <c r="G6" s="11" t="str">
        <f>"+"</f>
        <v>+</v>
      </c>
      <c r="H6" s="11">
        <v>5</v>
      </c>
      <c r="I6" s="11" t="str">
        <f>"+"</f>
        <v>+</v>
      </c>
      <c r="J6" s="11">
        <v>5</v>
      </c>
      <c r="K6" s="11">
        <v>0</v>
      </c>
      <c r="L6" s="11">
        <v>0</v>
      </c>
      <c r="M6" s="11">
        <f t="shared" si="0"/>
        <v>13</v>
      </c>
      <c r="N6" s="13">
        <f t="shared" si="1"/>
        <v>1</v>
      </c>
      <c r="O6" s="3">
        <f t="shared" si="2"/>
        <v>13</v>
      </c>
      <c r="P6" s="1"/>
      <c r="T6" s="1"/>
    </row>
    <row r="7" spans="1:20" ht="12.75">
      <c r="A7" s="11" t="s">
        <v>67</v>
      </c>
      <c r="B7" s="11">
        <v>3</v>
      </c>
      <c r="C7" s="8" t="s">
        <v>15</v>
      </c>
      <c r="D7" s="11">
        <v>1</v>
      </c>
      <c r="E7" s="10" t="s">
        <v>17</v>
      </c>
      <c r="F7" s="11"/>
      <c r="G7" s="11" t="str">
        <f>"-"</f>
        <v>-</v>
      </c>
      <c r="H7" s="11">
        <v>0</v>
      </c>
      <c r="I7" s="11" t="str">
        <f>"+"</f>
        <v>+</v>
      </c>
      <c r="J7" s="11">
        <v>5</v>
      </c>
      <c r="K7" s="10" t="s">
        <v>75</v>
      </c>
      <c r="L7" s="11">
        <v>2</v>
      </c>
      <c r="M7" s="11">
        <f t="shared" si="0"/>
        <v>8</v>
      </c>
      <c r="N7" s="13">
        <f t="shared" si="1"/>
        <v>1.25</v>
      </c>
      <c r="O7" s="3">
        <f t="shared" si="2"/>
        <v>10</v>
      </c>
      <c r="P7" s="1"/>
      <c r="T7" s="1"/>
    </row>
    <row r="8" spans="1:20" ht="12.75">
      <c r="A8" s="11" t="s">
        <v>21</v>
      </c>
      <c r="B8" s="11">
        <v>3</v>
      </c>
      <c r="C8" s="17"/>
      <c r="D8" s="11"/>
      <c r="E8" s="10" t="s">
        <v>17</v>
      </c>
      <c r="F8" s="11">
        <v>0</v>
      </c>
      <c r="G8" s="11" t="str">
        <f>"+-"</f>
        <v>+-</v>
      </c>
      <c r="H8" s="11">
        <v>2</v>
      </c>
      <c r="I8" s="11" t="str">
        <f>"-."</f>
        <v>-.</v>
      </c>
      <c r="J8" s="11">
        <v>2</v>
      </c>
      <c r="K8" s="10" t="s">
        <v>75</v>
      </c>
      <c r="L8" s="11">
        <v>2</v>
      </c>
      <c r="M8" s="11">
        <f t="shared" si="0"/>
        <v>6</v>
      </c>
      <c r="N8" s="13">
        <f t="shared" si="1"/>
        <v>1.25</v>
      </c>
      <c r="O8" s="3">
        <f t="shared" si="2"/>
        <v>7.5</v>
      </c>
      <c r="P8" s="1"/>
      <c r="T8" s="1"/>
    </row>
    <row r="9" spans="1:20" ht="12.75">
      <c r="A9" s="11" t="s">
        <v>68</v>
      </c>
      <c r="B9" s="11">
        <v>3</v>
      </c>
      <c r="C9" s="8" t="s">
        <v>14</v>
      </c>
      <c r="D9" s="11">
        <v>2</v>
      </c>
      <c r="E9" s="10" t="s">
        <v>17</v>
      </c>
      <c r="F9" s="11">
        <v>0</v>
      </c>
      <c r="G9" s="11" t="str">
        <f>"-."</f>
        <v>-.</v>
      </c>
      <c r="H9" s="11">
        <v>1</v>
      </c>
      <c r="I9" s="11" t="str">
        <f>"-."</f>
        <v>-.</v>
      </c>
      <c r="J9" s="11">
        <v>1</v>
      </c>
      <c r="K9" s="10" t="s">
        <v>71</v>
      </c>
      <c r="L9" s="11">
        <v>0</v>
      </c>
      <c r="M9" s="11">
        <f t="shared" si="0"/>
        <v>4</v>
      </c>
      <c r="N9" s="13">
        <f t="shared" si="1"/>
        <v>1.25</v>
      </c>
      <c r="O9" s="3">
        <f t="shared" si="2"/>
        <v>5</v>
      </c>
      <c r="P9" s="1"/>
      <c r="T9" s="1"/>
    </row>
    <row r="10" spans="1:15" ht="12.75">
      <c r="A10" s="11" t="s">
        <v>65</v>
      </c>
      <c r="B10" s="11">
        <v>3</v>
      </c>
      <c r="C10" s="8" t="s">
        <v>14</v>
      </c>
      <c r="D10" s="11">
        <v>2</v>
      </c>
      <c r="E10" s="10" t="s">
        <v>17</v>
      </c>
      <c r="F10" s="11">
        <v>0</v>
      </c>
      <c r="G10" s="11" t="str">
        <f>"-"</f>
        <v>-</v>
      </c>
      <c r="H10" s="11">
        <v>0</v>
      </c>
      <c r="I10" s="11">
        <v>0</v>
      </c>
      <c r="J10" s="11">
        <v>0</v>
      </c>
      <c r="K10" s="10" t="s">
        <v>74</v>
      </c>
      <c r="L10" s="11">
        <v>0</v>
      </c>
      <c r="M10" s="11">
        <f>MAX(D10+F10+H10,D10+F10+J10,D10+F10+L10,D10+H10+J10,D10+H10+L10,D10+J10+L10,F10+H10+J10,F10+H10+L10,F10+J10+L10,H10+J10+L10)</f>
        <v>2</v>
      </c>
      <c r="N10" s="13">
        <f>IF(B10=3,5/4,1)</f>
        <v>1.25</v>
      </c>
      <c r="O10" s="3">
        <f t="shared" si="2"/>
        <v>2.5</v>
      </c>
    </row>
    <row r="11" spans="1:15" ht="12.75">
      <c r="A11" s="11" t="s">
        <v>28</v>
      </c>
      <c r="B11" s="11">
        <v>4</v>
      </c>
      <c r="C11" s="17" t="s">
        <v>76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f>MAX(D11+F11+H11,D11+F11+J11,D11+F11+L11,D11+H11+J11,D11+H11+L11,D11+J11+L11,F11+H11+J11,F11+H11+L11,F11+J11+L11,H11+J11+L11)</f>
        <v>0</v>
      </c>
      <c r="N11" s="13">
        <f>IF(B11=3,5/4,1)</f>
        <v>1</v>
      </c>
      <c r="O11" s="3">
        <v>0</v>
      </c>
    </row>
    <row r="12" spans="1:15" ht="12.75">
      <c r="A12" s="11" t="s">
        <v>23</v>
      </c>
      <c r="B12" s="11">
        <v>3</v>
      </c>
      <c r="C12" s="17" t="s">
        <v>76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f>MAX(D12+F12+H12,D12+F12+J12,D12+F12+L12,D12+H12+J12,D12+H12+L12,D12+J12+L12,F12+H12+J12,F12+H12+L12,F12+J12+L12,H12+J12+L12)</f>
        <v>0</v>
      </c>
      <c r="N12" s="13">
        <f>IF(B12=3,5/4,1)</f>
        <v>1.25</v>
      </c>
      <c r="O12" s="3">
        <v>0</v>
      </c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B3">
      <selection activeCell="B15" sqref="B15"/>
    </sheetView>
  </sheetViews>
  <sheetFormatPr defaultColWidth="9.140625" defaultRowHeight="12.75"/>
  <cols>
    <col min="2" max="2" width="153.00390625" style="0" customWidth="1"/>
  </cols>
  <sheetData>
    <row r="1" spans="1:2" ht="12.75" customHeight="1">
      <c r="A1" s="5"/>
      <c r="B1" s="5" t="s">
        <v>29</v>
      </c>
    </row>
    <row r="2" spans="1:2" ht="12.75" customHeight="1">
      <c r="A2" s="5"/>
      <c r="B2" s="5" t="s">
        <v>30</v>
      </c>
    </row>
    <row r="3" spans="1:2" ht="12.75" customHeight="1">
      <c r="A3" s="5"/>
      <c r="B3" s="5" t="s">
        <v>31</v>
      </c>
    </row>
    <row r="4" spans="1:2" ht="12.75" customHeight="1">
      <c r="A4" s="5"/>
      <c r="B4" s="5" t="s">
        <v>32</v>
      </c>
    </row>
    <row r="5" spans="1:2" ht="12.75" customHeight="1">
      <c r="A5" s="6"/>
      <c r="B5" s="6"/>
    </row>
    <row r="6" spans="1:2" ht="12.75" customHeight="1">
      <c r="A6" s="7" t="s">
        <v>33</v>
      </c>
      <c r="B6" s="5" t="s">
        <v>69</v>
      </c>
    </row>
    <row r="7" spans="1:2" ht="12.75" customHeight="1">
      <c r="A7" s="7" t="s">
        <v>12</v>
      </c>
      <c r="B7" s="5" t="s">
        <v>34</v>
      </c>
    </row>
    <row r="8" spans="1:2" ht="12.75" customHeight="1">
      <c r="A8" s="7" t="s">
        <v>26</v>
      </c>
      <c r="B8" s="5" t="s">
        <v>35</v>
      </c>
    </row>
    <row r="9" spans="1:2" ht="12.75" customHeight="1">
      <c r="A9" s="7" t="s">
        <v>19</v>
      </c>
      <c r="B9" s="5" t="s">
        <v>36</v>
      </c>
    </row>
    <row r="10" spans="1:2" ht="12.75" customHeight="1">
      <c r="A10" s="7" t="s">
        <v>14</v>
      </c>
      <c r="B10" s="5" t="s">
        <v>37</v>
      </c>
    </row>
    <row r="11" spans="1:2" ht="12.75" customHeight="1">
      <c r="A11" s="7" t="s">
        <v>22</v>
      </c>
      <c r="B11" s="5" t="s">
        <v>38</v>
      </c>
    </row>
    <row r="12" spans="1:2" ht="12.75" customHeight="1">
      <c r="A12" s="7" t="s">
        <v>15</v>
      </c>
      <c r="B12" s="5" t="s">
        <v>39</v>
      </c>
    </row>
    <row r="13" spans="1:2" ht="12.75" customHeight="1">
      <c r="A13" s="7" t="s">
        <v>17</v>
      </c>
      <c r="B13" s="5" t="s">
        <v>40</v>
      </c>
    </row>
    <row r="14" spans="1:2" ht="12.75" customHeight="1">
      <c r="A14" s="7">
        <v>0</v>
      </c>
      <c r="B14" s="5" t="s">
        <v>41</v>
      </c>
    </row>
    <row r="15" spans="1:2" ht="12.75">
      <c r="A15" s="7" t="s">
        <v>77</v>
      </c>
      <c r="B15" s="5" t="s"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cp:lastPrinted>2010-10-17T14:07:34Z</cp:lastPrinted>
  <dcterms:created xsi:type="dcterms:W3CDTF">2010-03-23T20:19:02Z</dcterms:created>
  <dcterms:modified xsi:type="dcterms:W3CDTF">2010-10-19T23:14:59Z</dcterms:modified>
  <cp:category/>
  <cp:version/>
  <cp:contentType/>
  <cp:contentStatus/>
</cp:coreProperties>
</file>